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/>
  </bookViews>
  <sheets>
    <sheet name="Лист1" sheetId="1" r:id="rId1"/>
    <sheet name="XLR_NoRangeSheet" sheetId="2" state="veryHidden" r:id="rId2"/>
  </sheets>
  <definedNames>
    <definedName name="Query1">Лист1!$A$7:$AB$10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Лист1!$A$16:$N$18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L10" i="1"/>
  <c r="L8"/>
  <c r="L9"/>
  <c r="L7"/>
  <c r="K10" l="1"/>
  <c r="B9"/>
  <c r="B8"/>
  <c r="B7"/>
  <c r="B5" i="2"/>
  <c r="D29" i="1"/>
  <c r="D28"/>
  <c r="D27"/>
  <c r="E22"/>
  <c r="E21"/>
</calcChain>
</file>

<file path=xl/sharedStrings.xml><?xml version="1.0" encoding="utf-8"?>
<sst xmlns="http://schemas.openxmlformats.org/spreadsheetml/2006/main" count="69" uniqueCount="60">
  <si>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</si>
  <si>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</si>
  <si>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</si>
  <si>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</si>
  <si>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</si>
  <si>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</si>
  <si>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</si>
  <si>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</si>
  <si>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</si>
  <si>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</si>
  <si>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</si>
  <si>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</si>
  <si>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</si>
  <si>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</si>
  <si>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</si>
  <si>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</si>
  <si>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III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</si>
  <si>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</si>
  <si>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</si>
  <si>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</si>
  <si>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</si>
  <si>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</si>
  <si>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</si>
  <si>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не менее 12 месяцев</t>
  </si>
  <si>
    <t>Гарантийные обязательства</t>
  </si>
  <si>
    <t xml:space="preserve">Срок службы </t>
  </si>
  <si>
    <t>не менее 25 лет</t>
  </si>
  <si>
    <t>Номенклатура</t>
  </si>
  <si>
    <t xml:space="preserve">Наименование товара поставщика1 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</si>
  <si>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</si>
  <si>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4.2, Developer  (build 122-D7)</t>
  </si>
  <si>
    <t>Query2</t>
  </si>
  <si>
    <t>Республика Башкортостан</t>
  </si>
  <si>
    <t>Поставка зажимов поддерживающих, троссовых,натягивающих, крюков, кронштейнов</t>
  </si>
  <si>
    <t>Исмагилов Р.А., тел. (347)221-56-53, эл.почта:</t>
  </si>
  <si>
    <t>(347)221-56-53</t>
  </si>
  <si>
    <t/>
  </si>
  <si>
    <t xml:space="preserve"> Мухамадеев  Алексей  т.8/347/2215587</t>
  </si>
  <si>
    <t>31.12.2015</t>
  </si>
  <si>
    <t>Ахметзянова Венера Фанитовна</t>
  </si>
  <si>
    <t>(347)221-56-61</t>
  </si>
  <si>
    <t>Группа главного энергетика (ГГЭ)</t>
  </si>
  <si>
    <t>Приложение 1.2</t>
  </si>
  <si>
    <t>39212</t>
  </si>
  <si>
    <t>ЗАЖИМ ПОДДЕРЖИВАЮЩИЙ SC 30/34</t>
  </si>
  <si>
    <t>шт</t>
  </si>
  <si>
    <t>41971</t>
  </si>
  <si>
    <t>ЗАЖИМ НАТЯЖНОЙ ACADSS10</t>
  </si>
  <si>
    <t>42165</t>
  </si>
  <si>
    <t>ЗАЖИМ НАТЯЖНОЙ НСО-12,8П-14(17)</t>
  </si>
  <si>
    <t>1 Паспорт  изделия</t>
  </si>
  <si>
    <t>2 Сертификаты качества</t>
  </si>
  <si>
    <t>3 Гарантийные обязательства - 12 месяцев</t>
  </si>
  <si>
    <t>Поддерживающий зажим  для оптических кабелей с вынесенным стальным или из сплава алюминия несущим тросом (тип "8"). Поддерживающий зажим SC 30/34 состоит из двух стальных оцинкованных пластин с вставками из ультрафиолетостойкого термопластика, с двумя каннавками, позволяющими крепить кабель типа «8» с диаметром несущего троса по изоляции от 4 до 9мм (4-5мм в малой канавке и 6-9мм в большой). Устойчивость к вертикальному растяжению 5кН.</t>
  </si>
  <si>
    <t>Зажим позволяет закреплять круглый самонесущий оптический кабель типа ADSS (ОКНС) диаметром от 8 до 12мм. при воздушной прокладке в пролётах до 100м. Зажимы ACADSS состоят из открытого конического корпуса усиленного стекловолокном, пары пластиковых клиньеев и гибкой петли.</t>
  </si>
  <si>
    <t>Предназначены для анкерного крепления самонесущих 
неметаллических оптических кабелей (ОКСН) с длиной 
пролета до 110 м на опорах воздушных ЛЭП, линий связи, 
городского электрохозяйства (уличного освещения, назем-
ного электротранспорта), элементах зданиий и сооружений</t>
  </si>
  <si>
    <t>Предельная сумма лота составляет:           126171,09                  руб. с НДС.</t>
  </si>
  <si>
    <t xml:space="preserve">   г. Уфа, ул. Каспийская, д.14; Мухаметшина З.Р. 89018173671</t>
  </si>
  <si>
    <t xml:space="preserve">до 15 июля 2015г </t>
  </si>
  <si>
    <t>Приложение 1.4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</si>
</sst>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0" fillId="0" borderId="5" xfId="0" applyBorder="1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" xfId="0" applyNumberFormat="1" applyBorder="1" applyAlignment="1">
      <alignment horizontal="left" vertical="top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B29"/>
  <sheetViews>
    <sheetView tabSelected="1" view="pageBreakPreview" topLeftCell="B10" zoomScale="60" workbookViewId="0">
      <selection activeCell="H8" sqref="H8"/>
    </sheetView>
  </sheetViews>
  <sheetFormatPr defaultRowHeight="15"/>
  <cols>
    <col min="1" max="1" width="0.85546875" customWidth="1"/>
    <col min="2" max="2" width="8.42578125" customWidth="1"/>
    <col min="3" max="3" width="8.42578125" style="10" customWidth="1"/>
    <col min="4" max="4" width="26.42578125" customWidth="1"/>
    <col min="5" max="5" width="26.42578125" style="10" customWidth="1"/>
    <col min="6" max="6" width="35.140625" customWidth="1"/>
    <col min="10" max="10" width="19.5703125" style="7" customWidth="1"/>
    <col min="11" max="11" width="16" style="7" customWidth="1"/>
    <col min="12" max="12" width="18.28515625" style="9" customWidth="1"/>
    <col min="13" max="13" width="18.7109375" customWidth="1"/>
    <col min="14" max="14" width="3.28515625" customWidth="1"/>
    <col min="24" max="27" width="9.140625" style="10"/>
  </cols>
  <sheetData>
    <row r="1" spans="1:28">
      <c r="M1" s="19" t="s">
        <v>59</v>
      </c>
    </row>
    <row r="2" spans="1:28">
      <c r="B2" s="41" t="s">
        <v>10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</row>
    <row r="3" spans="1:28">
      <c r="B3" t="s">
        <v>22</v>
      </c>
      <c r="C3" s="10" t="s">
        <v>33</v>
      </c>
      <c r="D3" s="24"/>
      <c r="E3" s="24"/>
      <c r="F3" s="23" t="s">
        <v>41</v>
      </c>
      <c r="M3" s="19"/>
      <c r="N3" s="3"/>
    </row>
    <row r="4" spans="1:28" s="11" customFormat="1">
      <c r="B4" s="42" t="s">
        <v>0</v>
      </c>
      <c r="C4" s="45" t="s">
        <v>27</v>
      </c>
      <c r="D4" s="42" t="s">
        <v>15</v>
      </c>
      <c r="E4" s="45" t="s">
        <v>28</v>
      </c>
      <c r="F4" s="42" t="s">
        <v>1</v>
      </c>
      <c r="G4" s="42" t="s">
        <v>14</v>
      </c>
      <c r="H4" s="44"/>
      <c r="I4" s="44"/>
      <c r="J4" s="49" t="s">
        <v>18</v>
      </c>
      <c r="K4" s="47" t="s">
        <v>19</v>
      </c>
      <c r="L4" s="43" t="s">
        <v>21</v>
      </c>
      <c r="M4" s="42" t="s">
        <v>2</v>
      </c>
      <c r="N4" s="12"/>
    </row>
    <row r="5" spans="1:28" s="13" customFormat="1" ht="64.5" customHeight="1">
      <c r="B5" s="42"/>
      <c r="C5" s="46"/>
      <c r="D5" s="42"/>
      <c r="E5" s="46"/>
      <c r="F5" s="42"/>
      <c r="G5" s="42"/>
      <c r="H5" s="8" t="s">
        <v>16</v>
      </c>
      <c r="I5" s="8" t="s">
        <v>17</v>
      </c>
      <c r="J5" s="50"/>
      <c r="K5" s="48"/>
      <c r="L5" s="43"/>
      <c r="M5" s="42"/>
    </row>
    <row r="6" spans="1:28" s="11" customFormat="1">
      <c r="B6" s="14">
        <v>1</v>
      </c>
      <c r="C6" s="26">
        <v>2</v>
      </c>
      <c r="D6" s="14">
        <v>3</v>
      </c>
      <c r="E6" s="27">
        <v>4</v>
      </c>
      <c r="F6" s="14">
        <v>5</v>
      </c>
      <c r="G6" s="14">
        <v>6</v>
      </c>
      <c r="H6" s="14">
        <v>9</v>
      </c>
      <c r="I6" s="14">
        <v>11</v>
      </c>
      <c r="J6" s="14">
        <v>12</v>
      </c>
      <c r="K6" s="14">
        <v>13</v>
      </c>
      <c r="L6" s="14">
        <v>14</v>
      </c>
      <c r="M6" s="14">
        <v>15</v>
      </c>
    </row>
    <row r="7" spans="1:28" ht="240">
      <c r="A7" s="10"/>
      <c r="B7" s="6">
        <f>ROW()-6</f>
        <v>1</v>
      </c>
      <c r="C7" s="6" t="s">
        <v>43</v>
      </c>
      <c r="D7" s="1" t="s">
        <v>44</v>
      </c>
      <c r="E7" s="1"/>
      <c r="F7" s="1" t="s">
        <v>53</v>
      </c>
      <c r="G7" s="4" t="s">
        <v>45</v>
      </c>
      <c r="H7" s="32">
        <v>180</v>
      </c>
      <c r="I7" s="25">
        <v>180</v>
      </c>
      <c r="J7" s="5">
        <v>210</v>
      </c>
      <c r="K7" s="5">
        <v>37800</v>
      </c>
      <c r="L7" s="5">
        <f>K7*1.18</f>
        <v>44604</v>
      </c>
      <c r="M7" s="1" t="s">
        <v>57</v>
      </c>
      <c r="N7" s="10"/>
      <c r="O7" s="10"/>
      <c r="P7" s="10"/>
      <c r="Q7" s="10"/>
      <c r="R7" s="10"/>
      <c r="S7" s="10"/>
      <c r="T7" s="10"/>
      <c r="U7" s="10"/>
      <c r="V7" s="10"/>
      <c r="W7" s="10"/>
      <c r="AB7" s="10"/>
    </row>
    <row r="8" spans="1:28" ht="150">
      <c r="A8" s="10"/>
      <c r="B8" s="6">
        <f>ROW()-6</f>
        <v>2</v>
      </c>
      <c r="C8" s="6" t="s">
        <v>46</v>
      </c>
      <c r="D8" s="1" t="s">
        <v>47</v>
      </c>
      <c r="E8" s="1"/>
      <c r="F8" s="1" t="s">
        <v>54</v>
      </c>
      <c r="G8" s="4" t="s">
        <v>45</v>
      </c>
      <c r="H8" s="25">
        <v>100</v>
      </c>
      <c r="I8" s="25">
        <v>100</v>
      </c>
      <c r="J8" s="5">
        <v>399</v>
      </c>
      <c r="K8" s="5">
        <v>39900</v>
      </c>
      <c r="L8" s="5">
        <f t="shared" ref="L8:L9" si="0">K8*1.18</f>
        <v>47082</v>
      </c>
      <c r="M8" s="1" t="s">
        <v>57</v>
      </c>
      <c r="N8" s="10"/>
      <c r="O8" s="10"/>
      <c r="P8" s="10"/>
      <c r="Q8" s="10"/>
      <c r="R8" s="10"/>
      <c r="S8" s="10"/>
      <c r="T8" s="10"/>
      <c r="U8" s="10"/>
      <c r="V8" s="10"/>
      <c r="W8" s="10"/>
      <c r="AB8" s="10"/>
    </row>
    <row r="9" spans="1:28" s="10" customFormat="1" ht="150">
      <c r="B9" s="6">
        <f>ROW()-6</f>
        <v>3</v>
      </c>
      <c r="C9" s="6" t="s">
        <v>48</v>
      </c>
      <c r="D9" s="1" t="s">
        <v>49</v>
      </c>
      <c r="E9" s="1"/>
      <c r="F9" s="1" t="s">
        <v>55</v>
      </c>
      <c r="G9" s="4" t="s">
        <v>45</v>
      </c>
      <c r="H9" s="32">
        <v>65</v>
      </c>
      <c r="I9" s="25">
        <v>65</v>
      </c>
      <c r="J9" s="5">
        <v>449.61</v>
      </c>
      <c r="K9" s="5">
        <v>29224.649999999998</v>
      </c>
      <c r="L9" s="5">
        <f t="shared" si="0"/>
        <v>34485.086999999992</v>
      </c>
      <c r="M9" s="1" t="s">
        <v>57</v>
      </c>
    </row>
    <row r="10" spans="1:28" s="10" customFormat="1">
      <c r="B10" s="16"/>
      <c r="C10" s="18"/>
      <c r="D10" s="17"/>
      <c r="E10" s="17"/>
      <c r="F10" s="17"/>
      <c r="G10" s="18"/>
      <c r="H10" s="18"/>
      <c r="I10" s="18"/>
      <c r="J10" s="21"/>
      <c r="K10" s="22">
        <f>SUM($K$7:$K$9)</f>
        <v>106924.65</v>
      </c>
      <c r="L10" s="22">
        <f>SUM(L7:L9)</f>
        <v>126171.087</v>
      </c>
      <c r="M10" s="2"/>
    </row>
    <row r="11" spans="1:28">
      <c r="A11" s="10"/>
      <c r="B11" s="15"/>
      <c r="C11" s="15"/>
      <c r="D11" s="2"/>
      <c r="E11" s="2"/>
      <c r="F11" s="2"/>
      <c r="G11" s="15"/>
      <c r="H11" s="15"/>
      <c r="I11" s="15"/>
      <c r="J11" s="15"/>
      <c r="K11" s="15" t="s">
        <v>20</v>
      </c>
      <c r="L11" s="20"/>
      <c r="M11" s="2"/>
      <c r="N11" s="10"/>
      <c r="O11" s="10"/>
      <c r="P11" s="10"/>
      <c r="Q11" s="10"/>
      <c r="R11" s="10"/>
      <c r="S11" s="10"/>
      <c r="T11" s="10"/>
      <c r="U11" s="10"/>
      <c r="V11" s="10"/>
      <c r="W11" s="10"/>
      <c r="AB11" s="10"/>
    </row>
    <row r="12" spans="1:28">
      <c r="A12" s="10"/>
      <c r="B12" s="39" t="s">
        <v>56</v>
      </c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10"/>
      <c r="O12" s="10"/>
      <c r="P12" s="10"/>
      <c r="Q12" s="10"/>
      <c r="R12" s="10"/>
      <c r="S12" s="10"/>
      <c r="T12" s="10"/>
      <c r="U12" s="10"/>
      <c r="V12" s="10"/>
      <c r="W12" s="10"/>
      <c r="AB12" s="10"/>
    </row>
    <row r="13" spans="1:28" ht="16.5" customHeight="1">
      <c r="B13" s="39" t="s">
        <v>3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</row>
    <row r="14" spans="1:28">
      <c r="B14" s="40" t="s">
        <v>4</v>
      </c>
      <c r="C14" s="40"/>
      <c r="D14" s="40"/>
      <c r="E14" s="33" t="s">
        <v>58</v>
      </c>
      <c r="F14" s="34"/>
      <c r="G14" s="34"/>
      <c r="H14" s="34"/>
      <c r="I14" s="34"/>
      <c r="J14" s="34"/>
      <c r="K14" s="34"/>
      <c r="L14" s="34"/>
      <c r="M14" s="35"/>
    </row>
    <row r="15" spans="1:28" ht="32.1" customHeight="1">
      <c r="B15" s="40" t="s">
        <v>5</v>
      </c>
      <c r="C15" s="40"/>
      <c r="D15" s="40"/>
      <c r="E15" s="36" t="s">
        <v>9</v>
      </c>
      <c r="F15" s="37"/>
      <c r="G15" s="37"/>
      <c r="H15" s="37"/>
      <c r="I15" s="37"/>
      <c r="J15" s="37"/>
      <c r="K15" s="37"/>
      <c r="L15" s="37"/>
      <c r="M15" s="38"/>
      <c r="N15" s="2"/>
      <c r="O15" s="2"/>
      <c r="P15" s="2"/>
      <c r="Q15" s="2"/>
      <c r="R15" s="2"/>
      <c r="S15" s="2"/>
    </row>
    <row r="16" spans="1:28" s="10" customFormat="1" ht="15" customHeight="1">
      <c r="B16" s="40" t="s">
        <v>6</v>
      </c>
      <c r="C16" s="40"/>
      <c r="D16" s="40"/>
      <c r="E16" s="33" t="s">
        <v>50</v>
      </c>
      <c r="F16" s="34"/>
      <c r="G16" s="34"/>
      <c r="H16" s="34"/>
      <c r="I16" s="34"/>
      <c r="J16" s="34"/>
      <c r="K16" s="34"/>
      <c r="L16" s="34"/>
      <c r="M16" s="34"/>
      <c r="O16"/>
      <c r="P16"/>
      <c r="Q16"/>
      <c r="R16"/>
      <c r="S16"/>
      <c r="T16"/>
      <c r="U16"/>
      <c r="V16"/>
      <c r="W16"/>
      <c r="AB16"/>
    </row>
    <row r="17" spans="1:28" s="10" customFormat="1" ht="15" customHeight="1">
      <c r="B17" s="40"/>
      <c r="C17" s="40"/>
      <c r="D17" s="40"/>
      <c r="E17" s="33" t="s">
        <v>51</v>
      </c>
      <c r="F17" s="34"/>
      <c r="G17" s="34"/>
      <c r="H17" s="34"/>
      <c r="I17" s="34"/>
      <c r="J17" s="34"/>
      <c r="K17" s="34"/>
      <c r="L17" s="34"/>
      <c r="M17" s="34"/>
      <c r="O17"/>
      <c r="P17"/>
      <c r="Q17"/>
      <c r="R17"/>
      <c r="S17"/>
      <c r="T17"/>
      <c r="U17"/>
      <c r="V17"/>
      <c r="W17"/>
      <c r="AB17"/>
    </row>
    <row r="18" spans="1:28" ht="15" customHeight="1">
      <c r="A18" s="10"/>
      <c r="B18" s="40"/>
      <c r="C18" s="40"/>
      <c r="D18" s="40"/>
      <c r="E18" s="33" t="s">
        <v>52</v>
      </c>
      <c r="F18" s="34"/>
      <c r="G18" s="34"/>
      <c r="H18" s="34"/>
      <c r="I18" s="34"/>
      <c r="J18" s="34"/>
      <c r="K18" s="34"/>
      <c r="L18" s="34"/>
      <c r="M18" s="34"/>
      <c r="N18" s="10"/>
      <c r="O18" s="10"/>
      <c r="P18" s="10"/>
      <c r="Q18" s="10"/>
      <c r="R18" s="10"/>
      <c r="S18" s="10"/>
      <c r="T18" s="10"/>
      <c r="U18" s="10"/>
      <c r="V18" s="10"/>
      <c r="W18" s="10"/>
      <c r="AB18" s="10"/>
    </row>
    <row r="19" spans="1:28" ht="19.5" customHeight="1">
      <c r="A19" s="10"/>
      <c r="B19" s="51" t="s">
        <v>24</v>
      </c>
      <c r="C19" s="52"/>
      <c r="D19" s="53"/>
      <c r="E19" s="33" t="s">
        <v>23</v>
      </c>
      <c r="F19" s="34"/>
      <c r="G19" s="34"/>
      <c r="H19" s="34"/>
      <c r="I19" s="34"/>
      <c r="J19" s="34"/>
      <c r="K19" s="34"/>
      <c r="L19" s="34"/>
      <c r="M19" s="35"/>
      <c r="N19" s="10"/>
      <c r="O19" s="10"/>
      <c r="P19" s="10"/>
      <c r="Q19" s="10"/>
      <c r="R19" s="10"/>
      <c r="S19" s="10"/>
      <c r="T19" s="10"/>
      <c r="U19" s="10"/>
      <c r="V19" s="10"/>
      <c r="W19" s="10"/>
      <c r="AB19" s="10"/>
    </row>
    <row r="20" spans="1:28" s="10" customFormat="1" ht="19.5" customHeight="1">
      <c r="B20" s="51" t="s">
        <v>25</v>
      </c>
      <c r="C20" s="52"/>
      <c r="D20" s="53"/>
      <c r="E20" s="33" t="s">
        <v>26</v>
      </c>
      <c r="F20" s="34"/>
      <c r="G20" s="34"/>
      <c r="H20" s="34"/>
      <c r="I20" s="34"/>
      <c r="J20" s="34"/>
      <c r="K20" s="34"/>
      <c r="L20" s="34"/>
      <c r="M20" s="35"/>
      <c r="O20"/>
      <c r="P20"/>
      <c r="Q20"/>
      <c r="R20"/>
      <c r="S20"/>
      <c r="T20"/>
      <c r="U20"/>
      <c r="V20"/>
      <c r="W20"/>
      <c r="AB20"/>
    </row>
    <row r="21" spans="1:28">
      <c r="B21" s="40" t="s">
        <v>7</v>
      </c>
      <c r="C21" s="40"/>
      <c r="D21" s="40"/>
      <c r="E21" s="33" t="str">
        <f>Query2_KURATOR</f>
        <v>Исмагилов Р.А., тел. (347)221-56-53, эл.почта:</v>
      </c>
      <c r="F21" s="34"/>
      <c r="G21" s="34"/>
      <c r="H21" s="34"/>
      <c r="I21" s="34"/>
      <c r="J21" s="34"/>
      <c r="K21" s="34"/>
      <c r="L21" s="34"/>
      <c r="M21" s="35"/>
    </row>
    <row r="22" spans="1:28" s="10" customFormat="1">
      <c r="A22"/>
      <c r="B22" s="40" t="s">
        <v>8</v>
      </c>
      <c r="C22" s="40"/>
      <c r="D22" s="40"/>
      <c r="E22" s="33" t="str">
        <f>Query2_NPO</f>
        <v xml:space="preserve"> Мухамадеев  Алексей  т.8/347/2215587</v>
      </c>
      <c r="F22" s="34"/>
      <c r="G22" s="34"/>
      <c r="H22" s="34"/>
      <c r="I22" s="34"/>
      <c r="J22" s="34"/>
      <c r="K22" s="34"/>
      <c r="L22" s="34"/>
      <c r="M22" s="35"/>
      <c r="N22"/>
    </row>
    <row r="23" spans="1:28">
      <c r="A23" s="10"/>
      <c r="B23" s="28"/>
      <c r="C23" s="28"/>
      <c r="D23" s="28"/>
      <c r="E23" s="28"/>
      <c r="F23" s="29"/>
      <c r="G23" s="29"/>
      <c r="H23" s="29"/>
      <c r="I23" s="29"/>
      <c r="J23" s="29"/>
      <c r="K23" s="29"/>
      <c r="L23" s="29"/>
      <c r="M23" s="29"/>
      <c r="N23" s="10"/>
    </row>
    <row r="24" spans="1:28">
      <c r="B24" s="10" t="s">
        <v>29</v>
      </c>
      <c r="O24" s="10"/>
      <c r="P24" s="10"/>
      <c r="Q24" s="10"/>
      <c r="R24" s="10"/>
      <c r="S24" s="10"/>
      <c r="T24" s="10"/>
      <c r="U24" s="10"/>
      <c r="V24" s="10"/>
      <c r="W24" s="10"/>
      <c r="AB24" s="10"/>
    </row>
    <row r="25" spans="1:28">
      <c r="A25" s="10"/>
      <c r="B25" s="10"/>
      <c r="D25" s="10"/>
      <c r="F25" s="10"/>
      <c r="G25" s="10"/>
      <c r="H25" s="10"/>
      <c r="I25" s="10"/>
      <c r="J25" s="10"/>
      <c r="K25" s="10"/>
      <c r="L25" s="10"/>
      <c r="M25" s="10"/>
      <c r="N25" s="10"/>
    </row>
    <row r="26" spans="1:28">
      <c r="B26" t="s">
        <v>11</v>
      </c>
    </row>
    <row r="27" spans="1:28">
      <c r="D27" s="3" t="str">
        <f>Query2_USERN</f>
        <v>Ахметзянова Венера Фанитовна</v>
      </c>
      <c r="E27" s="3"/>
    </row>
    <row r="28" spans="1:28">
      <c r="B28" t="s">
        <v>12</v>
      </c>
      <c r="D28" s="3" t="str">
        <f>Query2_USERT</f>
        <v>(347)221-56-61</v>
      </c>
      <c r="E28" s="3"/>
    </row>
    <row r="29" spans="1:28">
      <c r="B29" t="s">
        <v>13</v>
      </c>
      <c r="D29" s="3" t="str">
        <f>Query2_USERE</f>
        <v/>
      </c>
      <c r="E29" s="3"/>
    </row>
  </sheetData>
  <mergeCells count="32">
    <mergeCell ref="B21:D21"/>
    <mergeCell ref="B22:D22"/>
    <mergeCell ref="K4:K5"/>
    <mergeCell ref="J4:J5"/>
    <mergeCell ref="B16:D16"/>
    <mergeCell ref="E16:M16"/>
    <mergeCell ref="B18:D18"/>
    <mergeCell ref="E18:M18"/>
    <mergeCell ref="B14:D14"/>
    <mergeCell ref="B13:M13"/>
    <mergeCell ref="B20:D20"/>
    <mergeCell ref="B15:D15"/>
    <mergeCell ref="B19:D19"/>
    <mergeCell ref="E20:M20"/>
    <mergeCell ref="E21:M21"/>
    <mergeCell ref="E22:M22"/>
    <mergeCell ref="B2:M2"/>
    <mergeCell ref="B4:B5"/>
    <mergeCell ref="D4:D5"/>
    <mergeCell ref="L4:L5"/>
    <mergeCell ref="M4:M5"/>
    <mergeCell ref="F4:F5"/>
    <mergeCell ref="G4:G5"/>
    <mergeCell ref="H4:I4"/>
    <mergeCell ref="C4:C5"/>
    <mergeCell ref="E4:E5"/>
    <mergeCell ref="E14:M14"/>
    <mergeCell ref="E15:M15"/>
    <mergeCell ref="E17:M17"/>
    <mergeCell ref="E19:M19"/>
    <mergeCell ref="B12:M12"/>
    <mergeCell ref="B17:D17"/>
  </mergeCells>
  <pageMargins left="0.78740157480314965" right="0.39370078740157483" top="0.78740157480314965" bottom="0.39370078740157483" header="0.31496062992125984" footer="0.31496062992125984"/>
  <pageSetup paperSize="9" scale="65" orientation="landscape" r:id="rId1"/>
  <headerFooter>
    <oddFooter>&amp;C&amp;P</oddFooter>
  </headerFooter>
  <rowBreaks count="1" manualBreakCount="1">
    <brk id="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30" t="s">
        <v>30</v>
      </c>
      <c r="B5" t="e">
        <f>XLR_ERRNAME</f>
        <v>#NAME?</v>
      </c>
    </row>
    <row r="6" spans="1:19">
      <c r="A6" t="s">
        <v>31</v>
      </c>
      <c r="B6">
        <v>8004</v>
      </c>
      <c r="C6" s="31" t="s">
        <v>32</v>
      </c>
      <c r="D6">
        <v>5553</v>
      </c>
      <c r="E6" s="31" t="s">
        <v>33</v>
      </c>
      <c r="F6" s="31" t="s">
        <v>34</v>
      </c>
      <c r="G6" s="31" t="s">
        <v>35</v>
      </c>
      <c r="H6" s="31" t="s">
        <v>36</v>
      </c>
      <c r="I6" s="31" t="s">
        <v>37</v>
      </c>
      <c r="J6" s="31" t="s">
        <v>33</v>
      </c>
      <c r="K6" s="31" t="s">
        <v>38</v>
      </c>
      <c r="L6" s="31" t="s">
        <v>39</v>
      </c>
      <c r="M6" s="31" t="s">
        <v>40</v>
      </c>
      <c r="N6" s="31" t="s">
        <v>36</v>
      </c>
      <c r="O6">
        <v>1514</v>
      </c>
      <c r="P6" s="31" t="s">
        <v>41</v>
      </c>
      <c r="Q6">
        <v>0</v>
      </c>
      <c r="R6" s="31" t="s">
        <v>36</v>
      </c>
      <c r="S6" s="31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Ахметзянова Венера Фанитовна</dc:creator>
  <cp:lastModifiedBy>e.farrahova</cp:lastModifiedBy>
  <cp:lastPrinted>2015-02-12T04:40:41Z</cp:lastPrinted>
  <dcterms:created xsi:type="dcterms:W3CDTF">2013-12-19T08:11:42Z</dcterms:created>
  <dcterms:modified xsi:type="dcterms:W3CDTF">2015-02-27T08:29:43Z</dcterms:modified>
</cp:coreProperties>
</file>